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etti\Desktop\"/>
    </mc:Choice>
  </mc:AlternateContent>
  <xr:revisionPtr revIDLastSave="0" documentId="8_{204E6327-4854-4C9B-8645-CC6E5159AF1D}" xr6:coauthVersionLast="47" xr6:coauthVersionMax="47" xr10:uidLastSave="{00000000-0000-0000-0000-000000000000}"/>
  <bookViews>
    <workbookView xWindow="-110" yWindow="-110" windowWidth="19420" windowHeight="11500" xr2:uid="{A4E55288-F5EC-4EF7-AB61-9CD2A0D214B4}"/>
  </bookViews>
  <sheets>
    <sheet name="FINPAR  Acquisti PG" sheetId="2" r:id="rId1"/>
  </sheets>
  <definedNames>
    <definedName name="_xlnm._FilterDatabase" localSheetId="0" hidden="1">'FINPAR  Acquisti PG'!$A$1:$D$45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2" l="1"/>
  <c r="B42" i="2" l="1"/>
  <c r="B37" i="2"/>
  <c r="B35" i="2"/>
  <c r="B31" i="2"/>
  <c r="B26" i="2"/>
  <c r="B21" i="2"/>
  <c r="B18" i="2"/>
  <c r="B17" i="2"/>
  <c r="B16" i="2"/>
  <c r="B14" i="2"/>
  <c r="B13" i="2"/>
  <c r="B2" i="2"/>
  <c r="B4" i="2"/>
  <c r="B3" i="2"/>
  <c r="B39" i="2"/>
  <c r="B7" i="2" l="1"/>
  <c r="B15" i="2"/>
  <c r="B38" i="2"/>
  <c r="B45" i="2" l="1"/>
</calcChain>
</file>

<file path=xl/sharedStrings.xml><?xml version="1.0" encoding="utf-8"?>
<sst xmlns="http://schemas.openxmlformats.org/spreadsheetml/2006/main" count="134" uniqueCount="90">
  <si>
    <t xml:space="preserve">Ragione Sociale                                   </t>
  </si>
  <si>
    <t>TAXI TORINO SOCIETA' COOPERATIVA</t>
  </si>
  <si>
    <t>DHL EXPRESS (ITALY) S.R.L.</t>
  </si>
  <si>
    <t>Aon Advisory and Solutions S.r.l.</t>
  </si>
  <si>
    <t>EDENRED ITALIA SRL</t>
  </si>
  <si>
    <t>Enel Energia S.p.A.</t>
  </si>
  <si>
    <t>ERREBIAN S.P.A.</t>
  </si>
  <si>
    <t>ACQUISTO CANCELLERIA</t>
  </si>
  <si>
    <t>Google Cloud Italy S.r.l.</t>
  </si>
  <si>
    <t>RINNOVO ACCOUNT GMAIL</t>
  </si>
  <si>
    <t>WOLTERS KLUWER ITALIA S.R.L. A SOCIO UNICO</t>
  </si>
  <si>
    <t>RICOH ITALIA S.R.L.</t>
  </si>
  <si>
    <t>VODAFONE ITALIA S.P.A.</t>
  </si>
  <si>
    <t xml:space="preserve">CORSE TAXI </t>
  </si>
  <si>
    <t xml:space="preserve">SPESE PULIZIE UFFICI </t>
  </si>
  <si>
    <t>SPEDIZIONE DOCUMENTI</t>
  </si>
  <si>
    <t>SERVIZIO REMOTE BANKING</t>
  </si>
  <si>
    <t>WELFARE AZIENDALE</t>
  </si>
  <si>
    <t>ELABORAZIONE PAGHE</t>
  </si>
  <si>
    <t>Categoria di spesa</t>
  </si>
  <si>
    <t>Durata contratto</t>
  </si>
  <si>
    <t>TOTALE</t>
  </si>
  <si>
    <t>PRESTAZIONE DI SERVIZI</t>
  </si>
  <si>
    <t>LOCAZIONE UFFICI</t>
  </si>
  <si>
    <t>CONSULENZA LEGALE</t>
  </si>
  <si>
    <t>CANONE ASSISTENZA SOFTWARE</t>
  </si>
  <si>
    <t>ACQUISTO TICKET RESTAURANT DIPENDENTI</t>
  </si>
  <si>
    <t>ENERGIA ELETTRICA UFFICI</t>
  </si>
  <si>
    <t xml:space="preserve">CONSULENZA FISCALE </t>
  </si>
  <si>
    <t>CANONE LOCAZIONE FOTOCOPIATRICE</t>
  </si>
  <si>
    <t xml:space="preserve">COMPENSO RSPP </t>
  </si>
  <si>
    <t>SPESE TELEFONIA DATI, FISSA E MOBILE</t>
  </si>
  <si>
    <t xml:space="preserve"> Importo Pagato   </t>
  </si>
  <si>
    <t>PLURIENNALE</t>
  </si>
  <si>
    <t>A RICHIESTA</t>
  </si>
  <si>
    <t>ANNUALE</t>
  </si>
  <si>
    <t>SINO AD ESPLETAMENTO INCARICO</t>
  </si>
  <si>
    <t>MOLINERO DOTT. CARLO</t>
  </si>
  <si>
    <t>TORINO NUOVA ECONOMIA S.p.A.</t>
  </si>
  <si>
    <t>AUTOSTRADE PER L'ITALIA S.P.A.</t>
  </si>
  <si>
    <t>PEDAGGI AUTOSTRADALI</t>
  </si>
  <si>
    <t>TELEPASS S.P.A.</t>
  </si>
  <si>
    <t>CANONE TELEPASS</t>
  </si>
  <si>
    <t>ALD AUTOMOTIVE ITALIA S.r.l.</t>
  </si>
  <si>
    <t>CANONE LOCAZIONE AUTOVETTURA</t>
  </si>
  <si>
    <t>ALTEC S.P.A.</t>
  </si>
  <si>
    <t>GIACOMETTI LEONARDO</t>
  </si>
  <si>
    <t>COSSETTO DOTT. MARCO</t>
  </si>
  <si>
    <t>STUDIO ASSOCIATO SERVIZI PROFESSIONALI INTEGRATI</t>
  </si>
  <si>
    <t>TAMOIL ITALIA S.p.A.</t>
  </si>
  <si>
    <t>ACQUISTO CARBURANTE</t>
  </si>
  <si>
    <t>UNICREDIT S.p.A.</t>
  </si>
  <si>
    <t>VICTORIA S.R.L.</t>
  </si>
  <si>
    <t>APCOA ITALIA S.P.A.</t>
  </si>
  <si>
    <t>PARCHEGGI</t>
  </si>
  <si>
    <t>CREDIT DATA RESEARCH ITALIA S.r.l.</t>
  </si>
  <si>
    <t>CANONE NOLEGGIO</t>
  </si>
  <si>
    <t>STAMPA BILANCIO</t>
  </si>
  <si>
    <t>GRAGNANI G.S. SAS DI GIANSTEFANO RISSONE &amp; C.</t>
  </si>
  <si>
    <t>INFOCERT S.P.A.</t>
  </si>
  <si>
    <t>RINNOVO LEGALINVOICE PRO</t>
  </si>
  <si>
    <t>OPENAPI S.p.A.</t>
  </si>
  <si>
    <t>SERVIZI POSTALI</t>
  </si>
  <si>
    <t>APPLE DISTRIBUTION INTERNATIONAL LIMITED</t>
  </si>
  <si>
    <t>ACQUISTO ACCESSORI IPAD</t>
  </si>
  <si>
    <t>BALDUCCI GIAN PIERO</t>
  </si>
  <si>
    <t>EMOLUMENTO AMMINISTRATORI</t>
  </si>
  <si>
    <t>BDO ITALIA S.P.A.</t>
  </si>
  <si>
    <t>COMPENSO REVISIONE LEGALE DEI CONTI</t>
  </si>
  <si>
    <t>CERVED GROUP S.p.A.</t>
  </si>
  <si>
    <t>SERVIZIO INFORMAZIONI ECONOMICHE</t>
  </si>
  <si>
    <t>CONTRIBUTI EUROPA S.r.l.</t>
  </si>
  <si>
    <t>SERVIZIO INFORMAZIONI WEB</t>
  </si>
  <si>
    <t>Culligan Italy S.r.l.</t>
  </si>
  <si>
    <t>PALMERI PAOLO</t>
  </si>
  <si>
    <t>CONSEGNA DOCUMENTI</t>
  </si>
  <si>
    <t>GAMBA PROF. VALTER</t>
  </si>
  <si>
    <t>EMOLUMENTO MEMBRO COLLEGIO SINDACALE</t>
  </si>
  <si>
    <t>GRANCLIMA S.r.l.</t>
  </si>
  <si>
    <t>MANUTENZIONE IMPIANTO RISCALDAMENTO/RAFFRESCAMENTO</t>
  </si>
  <si>
    <t>MASSIMELLI DOTT.SSA FULVIA</t>
  </si>
  <si>
    <t>MELLO RELLA DOTT. GABRIELE</t>
  </si>
  <si>
    <t>RIVERDITI E ASSOCIATI</t>
  </si>
  <si>
    <t>SELLMAT S.R.L.</t>
  </si>
  <si>
    <t>ACQUISTO CIALDE CAFFE'</t>
  </si>
  <si>
    <t>SPAZIOTTANTOTTO S.R.L.</t>
  </si>
  <si>
    <t>ASSISTENZA IN MATERIA PRIVACY</t>
  </si>
  <si>
    <t>STUDIO LEGALE FINOCCHIARO FORMENTIN SARACCO E ASSOCIATI</t>
  </si>
  <si>
    <t>VISUALGRAFIKA SAS</t>
  </si>
  <si>
    <t>ABBONAMENTO DOMINIO E 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</si>
</sst>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43" fontId="3" fillId="0" borderId="3" xfId="1" applyFont="1" applyFill="1" applyBorder="1" applyAlignment="1">
      <alignment horizontal="right"/>
    </xf>
    <xf numFmtId="43" fontId="2" fillId="2" borderId="3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7" xfId="1" applyFont="1" applyFill="1" applyBorder="1" applyAlignment="1">
      <alignment horizontal="right"/>
    </xf>
  </cellXfs>
  <cellStyles count="3">
    <cellStyle name="Migliaia" xfId="1" builtinId="3"/>
    <cellStyle name="Migliaia 2" xfId="2" xr:uid="{2DA36A98-1738-4BC9-B77D-9FFBE76B7D0C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943D-DF13-4227-857F-E2C9F0412BB0}">
  <sheetPr>
    <tabColor indexed="48"/>
    <pageSetUpPr fitToPage="1"/>
  </sheetPr>
  <dimension ref="A1:E45"/>
  <sheetViews>
    <sheetView tabSelected="1" workbookViewId="0">
      <selection activeCell="A13" sqref="A13"/>
    </sheetView>
  </sheetViews>
  <sheetFormatPr defaultRowHeight="15.5" x14ac:dyDescent="0.35"/>
  <cols>
    <col min="1" max="1" width="59.6328125" style="4" customWidth="1"/>
    <col min="2" max="2" width="18.36328125" style="5" customWidth="1"/>
    <col min="3" max="3" width="60.7265625" style="4" bestFit="1" customWidth="1"/>
    <col min="4" max="4" width="33.08984375" style="3" bestFit="1" customWidth="1"/>
    <col min="6" max="16384" width="8.7265625" style="3"/>
  </cols>
  <sheetData>
    <row r="1" spans="1:5" s="9" customFormat="1" ht="23" customHeight="1" x14ac:dyDescent="0.35">
      <c r="A1" s="1" t="s">
        <v>0</v>
      </c>
      <c r="B1" s="2" t="s">
        <v>32</v>
      </c>
      <c r="C1" s="1" t="s">
        <v>19</v>
      </c>
      <c r="D1" s="1" t="s">
        <v>20</v>
      </c>
    </row>
    <row r="2" spans="1:5" x14ac:dyDescent="0.35">
      <c r="A2" s="14" t="s">
        <v>3</v>
      </c>
      <c r="B2" s="6">
        <f>802+188.19+1696.5</f>
        <v>2686.69</v>
      </c>
      <c r="C2" s="14" t="s">
        <v>17</v>
      </c>
      <c r="D2" s="15" t="s">
        <v>33</v>
      </c>
      <c r="E2" s="3"/>
    </row>
    <row r="3" spans="1:5" x14ac:dyDescent="0.35">
      <c r="A3" s="14" t="s">
        <v>43</v>
      </c>
      <c r="B3" s="6">
        <f>527+75.9+527+10+527</f>
        <v>1666.9</v>
      </c>
      <c r="C3" s="14" t="s">
        <v>44</v>
      </c>
      <c r="D3" s="15" t="s">
        <v>33</v>
      </c>
      <c r="E3" s="3"/>
    </row>
    <row r="4" spans="1:5" x14ac:dyDescent="0.35">
      <c r="A4" s="14" t="s">
        <v>45</v>
      </c>
      <c r="B4" s="6">
        <f>35865+12083.92</f>
        <v>47948.92</v>
      </c>
      <c r="C4" s="14" t="s">
        <v>23</v>
      </c>
      <c r="D4" s="15" t="s">
        <v>33</v>
      </c>
      <c r="E4" s="3"/>
    </row>
    <row r="5" spans="1:5" x14ac:dyDescent="0.35">
      <c r="A5" s="14" t="s">
        <v>53</v>
      </c>
      <c r="B5" s="6">
        <v>7.79</v>
      </c>
      <c r="C5" s="14" t="s">
        <v>54</v>
      </c>
      <c r="D5" s="15" t="s">
        <v>34</v>
      </c>
      <c r="E5" s="3"/>
    </row>
    <row r="6" spans="1:5" x14ac:dyDescent="0.35">
      <c r="A6" s="14" t="s">
        <v>63</v>
      </c>
      <c r="B6" s="6">
        <v>335.2</v>
      </c>
      <c r="C6" s="14" t="s">
        <v>64</v>
      </c>
      <c r="D6" s="15" t="s">
        <v>34</v>
      </c>
      <c r="E6" s="3"/>
    </row>
    <row r="7" spans="1:5" x14ac:dyDescent="0.35">
      <c r="A7" s="14" t="s">
        <v>39</v>
      </c>
      <c r="B7" s="6">
        <f>46.23+20.9+100.99</f>
        <v>168.12</v>
      </c>
      <c r="C7" s="14" t="s">
        <v>40</v>
      </c>
      <c r="D7" s="15" t="s">
        <v>33</v>
      </c>
      <c r="E7" s="3"/>
    </row>
    <row r="8" spans="1:5" x14ac:dyDescent="0.35">
      <c r="A8" s="14" t="s">
        <v>65</v>
      </c>
      <c r="B8" s="6">
        <v>2664.48</v>
      </c>
      <c r="C8" s="14" t="s">
        <v>66</v>
      </c>
      <c r="D8" s="15" t="s">
        <v>33</v>
      </c>
      <c r="E8" s="3"/>
    </row>
    <row r="9" spans="1:5" x14ac:dyDescent="0.35">
      <c r="A9" s="14" t="s">
        <v>67</v>
      </c>
      <c r="B9" s="6">
        <v>700</v>
      </c>
      <c r="C9" s="14" t="s">
        <v>68</v>
      </c>
      <c r="D9" s="15" t="s">
        <v>33</v>
      </c>
      <c r="E9" s="3"/>
    </row>
    <row r="10" spans="1:5" x14ac:dyDescent="0.35">
      <c r="A10" s="14" t="s">
        <v>69</v>
      </c>
      <c r="B10" s="6">
        <v>3400</v>
      </c>
      <c r="C10" s="14" t="s">
        <v>70</v>
      </c>
      <c r="D10" s="15" t="s">
        <v>33</v>
      </c>
    </row>
    <row r="11" spans="1:5" x14ac:dyDescent="0.35">
      <c r="A11" s="14" t="s">
        <v>71</v>
      </c>
      <c r="B11" s="6">
        <v>2000</v>
      </c>
      <c r="C11" s="14" t="s">
        <v>72</v>
      </c>
      <c r="D11" s="15" t="s">
        <v>33</v>
      </c>
    </row>
    <row r="12" spans="1:5" x14ac:dyDescent="0.35">
      <c r="A12" s="14" t="s">
        <v>47</v>
      </c>
      <c r="B12" s="6">
        <v>8035.73</v>
      </c>
      <c r="C12" s="14" t="s">
        <v>28</v>
      </c>
      <c r="D12" s="15" t="s">
        <v>33</v>
      </c>
    </row>
    <row r="13" spans="1:5" x14ac:dyDescent="0.35">
      <c r="A13" s="14" t="s">
        <v>55</v>
      </c>
      <c r="B13" s="6">
        <f>2350+2350</f>
        <v>4700</v>
      </c>
      <c r="C13" s="14" t="s">
        <v>22</v>
      </c>
      <c r="D13" s="15" t="s">
        <v>33</v>
      </c>
    </row>
    <row r="14" spans="1:5" x14ac:dyDescent="0.35">
      <c r="A14" s="14" t="s">
        <v>73</v>
      </c>
      <c r="B14" s="6">
        <f>263.95+205.95</f>
        <v>469.9</v>
      </c>
      <c r="C14" s="14" t="s">
        <v>56</v>
      </c>
      <c r="D14" s="15" t="s">
        <v>33</v>
      </c>
    </row>
    <row r="15" spans="1:5" x14ac:dyDescent="0.35">
      <c r="A15" s="14" t="s">
        <v>2</v>
      </c>
      <c r="B15" s="6">
        <f>112.31+90.46+61.53</f>
        <v>264.29999999999995</v>
      </c>
      <c r="C15" s="14" t="s">
        <v>15</v>
      </c>
      <c r="D15" s="15" t="s">
        <v>34</v>
      </c>
      <c r="E15" s="3"/>
    </row>
    <row r="16" spans="1:5" x14ac:dyDescent="0.35">
      <c r="A16" s="14" t="s">
        <v>4</v>
      </c>
      <c r="B16" s="6">
        <f>1246+1046.64+1367.04</f>
        <v>3659.6800000000003</v>
      </c>
      <c r="C16" s="14" t="s">
        <v>26</v>
      </c>
      <c r="D16" s="15" t="s">
        <v>33</v>
      </c>
    </row>
    <row r="17" spans="1:5" x14ac:dyDescent="0.35">
      <c r="A17" s="14" t="s">
        <v>5</v>
      </c>
      <c r="B17" s="6">
        <f>583.77+672.1-34.63+542.54</f>
        <v>1763.7799999999997</v>
      </c>
      <c r="C17" s="14" t="s">
        <v>27</v>
      </c>
      <c r="D17" s="15" t="s">
        <v>33</v>
      </c>
    </row>
    <row r="18" spans="1:5" x14ac:dyDescent="0.35">
      <c r="A18" s="14" t="s">
        <v>6</v>
      </c>
      <c r="B18" s="6">
        <f>108.47+111.01+115.8</f>
        <v>335.28000000000003</v>
      </c>
      <c r="C18" s="14" t="s">
        <v>7</v>
      </c>
      <c r="D18" s="15" t="s">
        <v>34</v>
      </c>
    </row>
    <row r="19" spans="1:5" x14ac:dyDescent="0.35">
      <c r="A19" s="14" t="s">
        <v>76</v>
      </c>
      <c r="B19" s="6">
        <v>6344</v>
      </c>
      <c r="C19" s="14" t="s">
        <v>77</v>
      </c>
      <c r="D19" s="15" t="s">
        <v>33</v>
      </c>
    </row>
    <row r="20" spans="1:5" x14ac:dyDescent="0.35">
      <c r="A20" s="14" t="s">
        <v>46</v>
      </c>
      <c r="B20" s="6">
        <v>509.6</v>
      </c>
      <c r="C20" s="14" t="s">
        <v>30</v>
      </c>
      <c r="D20" s="16" t="s">
        <v>35</v>
      </c>
    </row>
    <row r="21" spans="1:5" x14ac:dyDescent="0.35">
      <c r="A21" s="14" t="s">
        <v>8</v>
      </c>
      <c r="B21" s="6">
        <f>285.6+285.6+285.6</f>
        <v>856.80000000000007</v>
      </c>
      <c r="C21" s="14" t="s">
        <v>9</v>
      </c>
      <c r="D21" s="15" t="s">
        <v>33</v>
      </c>
    </row>
    <row r="22" spans="1:5" x14ac:dyDescent="0.35">
      <c r="A22" s="14" t="s">
        <v>58</v>
      </c>
      <c r="B22" s="6">
        <v>450</v>
      </c>
      <c r="C22" s="14" t="s">
        <v>57</v>
      </c>
      <c r="D22" s="15" t="s">
        <v>34</v>
      </c>
    </row>
    <row r="23" spans="1:5" x14ac:dyDescent="0.35">
      <c r="A23" s="14" t="s">
        <v>78</v>
      </c>
      <c r="B23" s="6">
        <v>1932</v>
      </c>
      <c r="C23" s="14" t="s">
        <v>79</v>
      </c>
      <c r="D23" s="15" t="s">
        <v>33</v>
      </c>
    </row>
    <row r="24" spans="1:5" x14ac:dyDescent="0.35">
      <c r="A24" s="14" t="s">
        <v>59</v>
      </c>
      <c r="B24" s="6">
        <v>24</v>
      </c>
      <c r="C24" s="14" t="s">
        <v>60</v>
      </c>
      <c r="D24" s="16" t="s">
        <v>35</v>
      </c>
      <c r="E24" s="3"/>
    </row>
    <row r="25" spans="1:5" x14ac:dyDescent="0.35">
      <c r="A25" s="14" t="s">
        <v>80</v>
      </c>
      <c r="B25" s="6">
        <v>2283.84</v>
      </c>
      <c r="C25" s="14" t="s">
        <v>66</v>
      </c>
      <c r="D25" s="15" t="s">
        <v>33</v>
      </c>
      <c r="E25" s="3"/>
    </row>
    <row r="26" spans="1:5" x14ac:dyDescent="0.35">
      <c r="A26" s="14" t="s">
        <v>81</v>
      </c>
      <c r="B26" s="6">
        <f>10011.36+126.37+126.37</f>
        <v>10264.100000000002</v>
      </c>
      <c r="C26" s="14" t="s">
        <v>77</v>
      </c>
      <c r="D26" s="15" t="s">
        <v>33</v>
      </c>
    </row>
    <row r="27" spans="1:5" x14ac:dyDescent="0.35">
      <c r="A27" s="14" t="s">
        <v>37</v>
      </c>
      <c r="B27" s="6">
        <v>1268.8</v>
      </c>
      <c r="C27" s="14" t="s">
        <v>18</v>
      </c>
      <c r="D27" s="15" t="s">
        <v>33</v>
      </c>
      <c r="E27" s="3"/>
    </row>
    <row r="28" spans="1:5" x14ac:dyDescent="0.35">
      <c r="A28" s="14" t="s">
        <v>61</v>
      </c>
      <c r="B28" s="6">
        <v>16.87</v>
      </c>
      <c r="C28" s="14" t="s">
        <v>62</v>
      </c>
      <c r="D28" s="15" t="s">
        <v>34</v>
      </c>
      <c r="E28" s="3"/>
    </row>
    <row r="29" spans="1:5" x14ac:dyDescent="0.35">
      <c r="A29" s="14" t="s">
        <v>74</v>
      </c>
      <c r="B29" s="6">
        <v>272</v>
      </c>
      <c r="C29" s="14" t="s">
        <v>75</v>
      </c>
      <c r="D29" s="15" t="s">
        <v>34</v>
      </c>
    </row>
    <row r="30" spans="1:5" x14ac:dyDescent="0.35">
      <c r="A30" s="14" t="s">
        <v>10</v>
      </c>
      <c r="B30" s="6">
        <v>1283.76</v>
      </c>
      <c r="C30" s="14" t="s">
        <v>25</v>
      </c>
      <c r="D30" s="15" t="s">
        <v>33</v>
      </c>
    </row>
    <row r="31" spans="1:5" x14ac:dyDescent="0.35">
      <c r="A31" s="14" t="s">
        <v>11</v>
      </c>
      <c r="B31" s="6">
        <f>1189.73+109.23</f>
        <v>1298.96</v>
      </c>
      <c r="C31" s="14" t="s">
        <v>29</v>
      </c>
      <c r="D31" s="15" t="s">
        <v>33</v>
      </c>
    </row>
    <row r="32" spans="1:5" x14ac:dyDescent="0.35">
      <c r="A32" s="14" t="s">
        <v>82</v>
      </c>
      <c r="B32" s="6">
        <v>7295.6</v>
      </c>
      <c r="C32" s="14" t="s">
        <v>24</v>
      </c>
      <c r="D32" s="15" t="s">
        <v>36</v>
      </c>
    </row>
    <row r="33" spans="1:5" x14ac:dyDescent="0.35">
      <c r="A33" s="14" t="s">
        <v>83</v>
      </c>
      <c r="B33" s="6">
        <v>90.91</v>
      </c>
      <c r="C33" s="14" t="s">
        <v>84</v>
      </c>
      <c r="D33" s="15" t="s">
        <v>34</v>
      </c>
    </row>
    <row r="34" spans="1:5" x14ac:dyDescent="0.35">
      <c r="A34" s="14" t="s">
        <v>85</v>
      </c>
      <c r="B34" s="6">
        <v>600</v>
      </c>
      <c r="C34" s="14" t="s">
        <v>86</v>
      </c>
      <c r="D34" s="15" t="s">
        <v>34</v>
      </c>
    </row>
    <row r="35" spans="1:5" x14ac:dyDescent="0.35">
      <c r="A35" s="14" t="s">
        <v>48</v>
      </c>
      <c r="B35" s="6">
        <f>1831.83+2826.25</f>
        <v>4658.08</v>
      </c>
      <c r="C35" s="14" t="s">
        <v>24</v>
      </c>
      <c r="D35" s="15" t="s">
        <v>36</v>
      </c>
    </row>
    <row r="36" spans="1:5" x14ac:dyDescent="0.35">
      <c r="A36" s="14" t="s">
        <v>87</v>
      </c>
      <c r="B36" s="6">
        <v>6217.12</v>
      </c>
      <c r="C36" s="14" t="s">
        <v>24</v>
      </c>
      <c r="D36" s="15" t="s">
        <v>33</v>
      </c>
    </row>
    <row r="37" spans="1:5" x14ac:dyDescent="0.35">
      <c r="A37" s="14" t="s">
        <v>49</v>
      </c>
      <c r="B37" s="6">
        <f>40.48+41.87</f>
        <v>82.35</v>
      </c>
      <c r="C37" s="14" t="s">
        <v>50</v>
      </c>
      <c r="D37" s="15" t="s">
        <v>34</v>
      </c>
      <c r="E37" s="3"/>
    </row>
    <row r="38" spans="1:5" x14ac:dyDescent="0.35">
      <c r="A38" s="14" t="s">
        <v>1</v>
      </c>
      <c r="B38" s="6">
        <f>286+275.4+132.2</f>
        <v>693.59999999999991</v>
      </c>
      <c r="C38" s="14" t="s">
        <v>13</v>
      </c>
      <c r="D38" s="15" t="s">
        <v>34</v>
      </c>
      <c r="E38" s="3"/>
    </row>
    <row r="39" spans="1:5" x14ac:dyDescent="0.35">
      <c r="A39" s="14" t="s">
        <v>41</v>
      </c>
      <c r="B39" s="6">
        <f>3.9+3.9+3.9</f>
        <v>11.7</v>
      </c>
      <c r="C39" s="14" t="s">
        <v>42</v>
      </c>
      <c r="D39" s="15" t="s">
        <v>33</v>
      </c>
    </row>
    <row r="40" spans="1:5" x14ac:dyDescent="0.35">
      <c r="A40" s="17" t="s">
        <v>38</v>
      </c>
      <c r="B40" s="8">
        <v>101.25</v>
      </c>
      <c r="C40" s="17" t="s">
        <v>22</v>
      </c>
      <c r="D40" s="15" t="s">
        <v>33</v>
      </c>
      <c r="E40" s="3"/>
    </row>
    <row r="41" spans="1:5" x14ac:dyDescent="0.35">
      <c r="A41" s="17" t="s">
        <v>51</v>
      </c>
      <c r="B41" s="8">
        <v>73.13</v>
      </c>
      <c r="C41" s="14" t="s">
        <v>16</v>
      </c>
      <c r="D41" s="15" t="s">
        <v>33</v>
      </c>
      <c r="E41" s="3"/>
    </row>
    <row r="42" spans="1:5" x14ac:dyDescent="0.35">
      <c r="A42" s="17" t="s">
        <v>52</v>
      </c>
      <c r="B42" s="6">
        <f>995+1015+795</f>
        <v>2805</v>
      </c>
      <c r="C42" s="14" t="s">
        <v>14</v>
      </c>
      <c r="D42" s="15" t="s">
        <v>33</v>
      </c>
      <c r="E42" s="3"/>
    </row>
    <row r="43" spans="1:5" x14ac:dyDescent="0.35">
      <c r="A43" s="14" t="s">
        <v>88</v>
      </c>
      <c r="B43" s="19">
        <v>250</v>
      </c>
      <c r="C43" s="14" t="s">
        <v>89</v>
      </c>
      <c r="D43" s="16" t="s">
        <v>35</v>
      </c>
      <c r="E43" s="3"/>
    </row>
    <row r="44" spans="1:5" x14ac:dyDescent="0.35">
      <c r="A44" s="18" t="s">
        <v>12</v>
      </c>
      <c r="B44" s="13">
        <f>49.1+49.1</f>
        <v>98.2</v>
      </c>
      <c r="C44" s="18" t="s">
        <v>31</v>
      </c>
      <c r="D44" s="15" t="s">
        <v>33</v>
      </c>
    </row>
    <row r="45" spans="1:5" s="9" customFormat="1" ht="23" customHeight="1" x14ac:dyDescent="0.35">
      <c r="A45" s="10" t="s">
        <v>21</v>
      </c>
      <c r="B45" s="7">
        <f>SUM(B2:B44)</f>
        <v>130588.44000000002</v>
      </c>
      <c r="C45" s="11"/>
      <c r="D45" s="12"/>
    </row>
  </sheetData>
  <autoFilter ref="A1:E45" xr:uid="{E221D080-4725-42CE-AF06-73AC7D352210}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FINPAR  Acquisti PG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 Forlenza</dc:creator>
  <cp:lastModifiedBy>Finpiemonte Partecipazioni</cp:lastModifiedBy>
  <cp:lastPrinted>2023-06-23T14:19:47Z</cp:lastPrinted>
  <dcterms:created xsi:type="dcterms:W3CDTF">2023-06-23T12:41:31Z</dcterms:created>
  <dcterms:modified xsi:type="dcterms:W3CDTF">2025-12-22T11:34:13Z</dcterms:modified>
</cp:coreProperties>
</file>